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1. What is really stored" sheetId="2" state="visible" r:id="rId2"/>
    <sheet xmlns:r="http://schemas.openxmlformats.org/officeDocument/2006/relationships" name="2. Date arithmetic" sheetId="3" state="visible" r:id="rId3"/>
    <sheet xmlns:r="http://schemas.openxmlformats.org/officeDocument/2006/relationships" name="3. Date parts and month boundar" sheetId="4" state="visible" r:id="rId4"/>
    <sheet xmlns:r="http://schemas.openxmlformats.org/officeDocument/2006/relationships" name="4. SLA and delivery planning (h" sheetId="5" state="visible" r:id="rId5"/>
    <sheet xmlns:r="http://schemas.openxmlformats.org/officeDocument/2006/relationships" name="5. Tenure as of 31-Mar-2026 (in" sheetId="6" state="visible" r:id="rId6"/>
    <sheet xmlns:r="http://schemas.openxmlformats.org/officeDocument/2006/relationships" name="6. Calendar, Indian FY and US F" sheetId="7" state="visible" r:id="rId7"/>
    <sheet xmlns:r="http://schemas.openxmlformats.org/officeDocument/2006/relationships" name="7. Convert 1430-style numbers i" sheetId="8" state="visible" r:id="rId8"/>
    <sheet xmlns:r="http://schemas.openxmlformats.org/officeDocument/2006/relationships" name="8. Rounding functions side by s" sheetId="9" state="visible" r:id="rId9"/>
    <sheet xmlns:r="http://schemas.openxmlformats.org/officeDocument/2006/relationships" name="9. Profit and Loss columns" sheetId="10" state="visible" r:id="rId10"/>
    <sheet xmlns:r="http://schemas.openxmlformats.org/officeDocument/2006/relationships" name="10. Formulas with names (GST_Ra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0.0"/>
    <numFmt numFmtId="166" formatCode="0.0000"/>
    <numFmt numFmtId="167" formatCode="dd-mm-yyyy"/>
    <numFmt numFmtId="168" formatCode="hh:mm"/>
  </numFmts>
  <fonts count="5">
    <font>
      <name val="Calibri"/>
      <family val="2"/>
      <color theme="1"/>
      <sz val="11"/>
      <scheme val="minor"/>
    </font>
    <font>
      <b val="1"/>
      <color rgb="006C4CF5"/>
      <sz val="14"/>
    </font>
    <font>
      <b val="1"/>
      <sz val="12"/>
    </font>
    <font>
      <b val="1"/>
      <color rgb="00FFFFFF"/>
    </font>
    <font>
      <b val="1"/>
      <color rgb="00000000"/>
    </font>
  </fonts>
  <fills count="4">
    <fill>
      <patternFill/>
    </fill>
    <fill>
      <patternFill patternType="gray125"/>
    </fill>
    <fill>
      <patternFill patternType="solid">
        <fgColor rgb="001F2A44"/>
      </patternFill>
    </fill>
    <fill>
      <patternFill patternType="solid">
        <fgColor rgb="00FFEB9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2" fontId="0" fillId="0" borderId="0" pivotButton="0" quotePrefix="0" xfId="0"/>
    <xf numFmtId="167" fontId="0" fillId="0" borderId="0" pivotButton="0" quotePrefix="0" xfId="0"/>
    <xf numFmtId="164" fontId="0" fillId="3" borderId="0" pivotButton="0" quotePrefix="0" xfId="0"/>
    <xf numFmtId="168" fontId="0" fillId="0" borderId="0" pivotButton="0" quotePrefix="0" xfId="0"/>
    <xf numFmtId="0" fontId="4" fillId="0" borderId="0" pivotButton="0" quotePrefix="0" xfId="0"/>
    <xf numFmtId="9" fontId="0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SkillNavora · Data Science &amp; AI Handbook</t>
        </is>
      </c>
    </row>
    <row r="2">
      <c r="A2" s="2" t="inlineStr">
        <is>
          <t>Lesson 9: Date, Time &amp; Number Functions and Named Ranges</t>
        </is>
      </c>
    </row>
    <row r="4">
      <c r="A4" t="inlineStr">
        <is>
          <t>Each sheet matches one example in the lesson. Formulas are live: change the inputs and watch the results update.</t>
        </is>
      </c>
    </row>
    <row r="5">
      <c r="A5" t="inlineStr">
        <is>
          <t>Sample data is fictional. Created by Varun Kumar for learners.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</cols>
  <sheetData>
    <row r="1">
      <c r="A1" s="3" t="inlineStr">
        <is>
          <t>You see</t>
        </is>
      </c>
      <c r="B1" s="3" t="inlineStr">
        <is>
          <t>Stored as</t>
        </is>
      </c>
      <c r="C1" s="3" t="inlineStr">
        <is>
          <t>Explanation</t>
        </is>
      </c>
    </row>
    <row r="2">
      <c r="A2" s="4" t="n">
        <v>46139</v>
      </c>
      <c r="B2" s="5">
        <f>A2</f>
        <v/>
      </c>
      <c r="C2" t="inlineStr">
        <is>
          <t>Days since 1-Jan-1900</t>
        </is>
      </c>
    </row>
    <row r="3">
      <c r="A3" t="inlineStr">
        <is>
          <t>12:00</t>
        </is>
      </c>
      <c r="B3" s="6">
        <f>TIME(12,0,0)</f>
        <v/>
      </c>
      <c r="C3" t="inlineStr">
        <is>
          <t>Half a day</t>
        </is>
      </c>
    </row>
    <row r="4">
      <c r="A4" t="inlineStr">
        <is>
          <t>06:30</t>
        </is>
      </c>
      <c r="B4" s="7">
        <f>TIME(6,30,0)</f>
        <v/>
      </c>
      <c r="C4" t="inlineStr">
        <is>
          <t>6.5 hours ÷ 24</t>
        </is>
      </c>
    </row>
    <row r="5">
      <c r="A5" t="inlineStr">
        <is>
          <t>27-04-2026 18:00</t>
        </is>
      </c>
      <c r="B5" s="8">
        <f>DATE(2026,4,27)+TIME(18,0,0)</f>
        <v/>
      </c>
      <c r="C5" t="inlineStr">
        <is>
          <t>Date + time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Order date</t>
        </is>
      </c>
      <c r="B1" s="3" t="inlineStr">
        <is>
          <t>Ship date</t>
        </is>
      </c>
      <c r="C1" s="3" t="inlineStr">
        <is>
          <t>Days to ship =B2-A2</t>
        </is>
      </c>
      <c r="D1" s="3" t="inlineStr">
        <is>
          <t>Due date (+30 days)</t>
        </is>
      </c>
      <c r="E1" s="3" t="inlineStr">
        <is>
          <t>Overdue? (as of 15-Jun-2026)</t>
        </is>
      </c>
    </row>
    <row r="2">
      <c r="A2" s="4" t="n">
        <v>46139</v>
      </c>
      <c r="B2" s="4" t="n">
        <v>46144</v>
      </c>
      <c r="C2">
        <f>B2-A2</f>
        <v/>
      </c>
      <c r="D2" s="9">
        <f>A2+30</f>
        <v/>
      </c>
      <c r="E2">
        <f>IF(DATE(2026,6,15)&gt;D2,"Overdue","OK")</f>
        <v/>
      </c>
    </row>
    <row r="3">
      <c r="A3" s="4" t="n">
        <v>46162</v>
      </c>
      <c r="B3" s="4" t="n">
        <v>46163</v>
      </c>
      <c r="C3">
        <f>B3-A3</f>
        <v/>
      </c>
      <c r="D3" s="9">
        <f>A3+30</f>
        <v/>
      </c>
      <c r="E3">
        <f>IF(DATE(2026,6,15)&gt;D3,"Overdue","OK")</f>
        <v/>
      </c>
    </row>
    <row r="4">
      <c r="A4" s="4" t="n">
        <v>46174</v>
      </c>
      <c r="B4" s="4" t="n">
        <v>46181</v>
      </c>
      <c r="C4">
        <f>B4-A4</f>
        <v/>
      </c>
      <c r="D4" s="9">
        <f>A4+30</f>
        <v/>
      </c>
      <c r="E4">
        <f>IF(DATE(2026,6,15)&gt;D4,"Overdue","OK")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Date</t>
        </is>
      </c>
      <c r="B1" s="3" t="inlineStr">
        <is>
          <t>Year</t>
        </is>
      </c>
      <c r="C1" s="3" t="inlineStr">
        <is>
          <t>Month</t>
        </is>
      </c>
      <c r="D1" s="3" t="inlineStr">
        <is>
          <t>Day</t>
        </is>
      </c>
      <c r="E1" s="3" t="inlineStr">
        <is>
          <t>Weekday (Mon=1)</t>
        </is>
      </c>
      <c r="F1" s="3" t="inlineStr">
        <is>
          <t>Month end</t>
        </is>
      </c>
      <c r="G1" s="3" t="inlineStr">
        <is>
          <t>First of month</t>
        </is>
      </c>
      <c r="H1" s="3" t="inlineStr">
        <is>
          <t>+3 months</t>
        </is>
      </c>
    </row>
    <row r="2">
      <c r="A2" s="4" t="n">
        <v>46139</v>
      </c>
      <c r="B2">
        <f>YEAR(A2)</f>
        <v/>
      </c>
      <c r="C2">
        <f>MONTH(A2)</f>
        <v/>
      </c>
      <c r="D2">
        <f>DAY(A2)</f>
        <v/>
      </c>
      <c r="E2">
        <f>WEEKDAY(A2,2)</f>
        <v/>
      </c>
      <c r="F2" s="9">
        <f>EOMONTH(A2,0)</f>
        <v/>
      </c>
      <c r="G2" s="9">
        <f>EOMONTH(A2,-1)+1</f>
        <v/>
      </c>
      <c r="H2" s="9">
        <f>EDATE(A2,3)</f>
        <v/>
      </c>
    </row>
    <row r="3">
      <c r="A3" s="4" t="n">
        <v>46053</v>
      </c>
      <c r="B3">
        <f>YEAR(A3)</f>
        <v/>
      </c>
      <c r="C3">
        <f>MONTH(A3)</f>
        <v/>
      </c>
      <c r="D3">
        <f>DAY(A3)</f>
        <v/>
      </c>
      <c r="E3">
        <f>WEEKDAY(A3,2)</f>
        <v/>
      </c>
      <c r="F3" s="9">
        <f>EOMONTH(A3,0)</f>
        <v/>
      </c>
      <c r="G3" s="9">
        <f>EOMONTH(A3,-1)+1</f>
        <v/>
      </c>
      <c r="H3" s="9">
        <f>EDATE(A3,1)</f>
        <v/>
      </c>
    </row>
    <row r="4">
      <c r="A4" s="4" t="n">
        <v>45351</v>
      </c>
      <c r="B4">
        <f>YEAR(A4)</f>
        <v/>
      </c>
      <c r="C4">
        <f>MONTH(A4)</f>
        <v/>
      </c>
      <c r="D4">
        <f>DAY(A4)</f>
        <v/>
      </c>
      <c r="E4">
        <f>WEEKDAY(A4,2)</f>
        <v/>
      </c>
      <c r="F4" s="9">
        <f>EOMONTH(A4,0)</f>
        <v/>
      </c>
      <c r="G4" s="9">
        <f>EOMONTH(A4,-1)+1</f>
        <v/>
      </c>
      <c r="H4" s="9">
        <f>EDATE(A4,12)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</cols>
  <sheetData>
    <row r="1">
      <c r="A1" s="3" t="inlineStr">
        <is>
          <t>Ticket</t>
        </is>
      </c>
      <c r="B1" s="3" t="inlineStr">
        <is>
          <t>Opened</t>
        </is>
      </c>
      <c r="C1" s="3" t="inlineStr">
        <is>
          <t>Closed</t>
        </is>
      </c>
      <c r="D1" s="3" t="inlineStr">
        <is>
          <t>Working days =NETWORKDAYS(B2,C2,$G$2:$G$4)</t>
        </is>
      </c>
      <c r="E1" s="3" t="inlineStr">
        <is>
          <t>Due (+5 working days)</t>
        </is>
      </c>
      <c r="G1" s="3" t="inlineStr">
        <is>
          <t>Holidays</t>
        </is>
      </c>
    </row>
    <row r="2">
      <c r="A2" t="inlineStr">
        <is>
          <t>T-101</t>
        </is>
      </c>
      <c r="B2" s="4" t="n">
        <v>46244</v>
      </c>
      <c r="C2" s="4" t="n">
        <v>46252</v>
      </c>
      <c r="D2">
        <f>NETWORKDAYS(B2,C2,$G$2:$G$4)</f>
        <v/>
      </c>
      <c r="E2" s="9">
        <f>WORKDAY(B2,5,$G$2:$G$4)</f>
        <v/>
      </c>
      <c r="G2" s="4" t="n">
        <v>46249</v>
      </c>
    </row>
    <row r="3">
      <c r="A3" t="inlineStr">
        <is>
          <t>T-102</t>
        </is>
      </c>
      <c r="B3" s="4" t="n">
        <v>46311</v>
      </c>
      <c r="C3" s="4" t="n">
        <v>46318</v>
      </c>
      <c r="D3">
        <f>NETWORKDAYS(B3,C3,$G$2:$G$4)</f>
        <v/>
      </c>
      <c r="E3" s="9">
        <f>WORKDAY(B3,5,$G$2:$G$4)</f>
        <v/>
      </c>
      <c r="G3" s="4" t="n">
        <v>46315</v>
      </c>
    </row>
    <row r="4">
      <c r="A4" t="inlineStr">
        <is>
          <t>T-103</t>
        </is>
      </c>
      <c r="B4" s="4" t="n">
        <v>46332</v>
      </c>
      <c r="C4" s="4" t="n">
        <v>46336</v>
      </c>
      <c r="D4">
        <f>NETWORKDAYS.INTL(B4,C4,11,$G$2:$G$4)</f>
        <v/>
      </c>
      <c r="E4" s="9">
        <f>WORKDAY.INTL(B4,5,11,$G$2:$G$4)</f>
        <v/>
      </c>
      <c r="G4" s="4" t="n">
        <v>46334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Employee</t>
        </is>
      </c>
      <c r="B1" s="3" t="inlineStr">
        <is>
          <t>Join date</t>
        </is>
      </c>
      <c r="C1" s="3" t="inlineStr">
        <is>
          <t>Years</t>
        </is>
      </c>
      <c r="D1" s="3" t="inlineStr">
        <is>
          <t>Months after years</t>
        </is>
      </c>
      <c r="E1" s="3" t="inlineStr">
        <is>
          <t>Tenure label</t>
        </is>
      </c>
      <c r="F1" s="10" t="n">
        <v>46112</v>
      </c>
    </row>
    <row r="2">
      <c r="A2" t="inlineStr">
        <is>
          <t>Kavya Iyer</t>
        </is>
      </c>
      <c r="B2" s="4" t="n">
        <v>42428</v>
      </c>
      <c r="C2">
        <f>DATEDIF(B2,$F$1,"y")</f>
        <v/>
      </c>
      <c r="D2">
        <f>DATEDIF(B2,$F$1,"ym")</f>
        <v/>
      </c>
      <c r="E2">
        <f>C2&amp;" yrs "&amp;D2&amp;" mths"</f>
        <v/>
      </c>
    </row>
    <row r="3">
      <c r="A3" t="inlineStr">
        <is>
          <t>Imran Reddy</t>
        </is>
      </c>
      <c r="B3" s="4" t="n">
        <v>43813</v>
      </c>
      <c r="C3">
        <f>DATEDIF(B3,$F$1,"y")</f>
        <v/>
      </c>
      <c r="D3">
        <f>DATEDIF(B3,$F$1,"ym")</f>
        <v/>
      </c>
      <c r="E3">
        <f>C3&amp;" yrs "&amp;D3&amp;" mths"</f>
        <v/>
      </c>
    </row>
    <row r="4">
      <c r="A4" t="inlineStr">
        <is>
          <t>Saanvi Rao</t>
        </is>
      </c>
      <c r="B4" s="4" t="n">
        <v>45706</v>
      </c>
      <c r="C4">
        <f>DATEDIF(B4,$F$1,"y")</f>
        <v/>
      </c>
      <c r="D4">
        <f>DATEDIF(B4,$F$1,"ym")</f>
        <v/>
      </c>
      <c r="E4">
        <f>C4&amp;" yrs "&amp;D4&amp;" mths"</f>
        <v/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Date</t>
        </is>
      </c>
      <c r="B1" s="3" t="inlineStr">
        <is>
          <t>Calendar Q</t>
        </is>
      </c>
      <c r="C1" s="3" t="inlineStr">
        <is>
          <t>India FY quarter</t>
        </is>
      </c>
      <c r="D1" s="3" t="inlineStr">
        <is>
          <t>India FY label</t>
        </is>
      </c>
      <c r="E1" s="3" t="inlineStr">
        <is>
          <t>US FY quarter</t>
        </is>
      </c>
    </row>
    <row r="2">
      <c r="A2" s="4" t="n">
        <v>46063</v>
      </c>
      <c r="B2">
        <f>"Q"&amp;ROUNDUP(MONTH(A2)/3,0)</f>
        <v/>
      </c>
      <c r="C2">
        <f>"Q"&amp;CHOOSE(MONTH(A2),4,4,4,1,1,1,2,2,2,3,3,3)</f>
        <v/>
      </c>
      <c r="D2">
        <f>"FY"&amp;(YEAR(A2)+(MONTH(A2)&gt;=4))-2000</f>
        <v/>
      </c>
      <c r="E2">
        <f>"Q"&amp;CHOOSE(MONTH(A2),2,2,2,3,3,3,4,4,4,1,1,1)</f>
        <v/>
      </c>
    </row>
    <row r="3">
      <c r="A3" s="4" t="n">
        <v>46139</v>
      </c>
      <c r="B3">
        <f>"Q"&amp;ROUNDUP(MONTH(A3)/3,0)</f>
        <v/>
      </c>
      <c r="C3">
        <f>"Q"&amp;CHOOSE(MONTH(A3),4,4,4,1,1,1,2,2,2,3,3,3)</f>
        <v/>
      </c>
      <c r="D3">
        <f>"FY"&amp;(YEAR(A3)+(MONTH(A3)&gt;=4))-2000</f>
        <v/>
      </c>
      <c r="E3">
        <f>"Q"&amp;CHOOSE(MONTH(A3),2,2,2,3,3,3,4,4,4,1,1,1)</f>
        <v/>
      </c>
    </row>
    <row r="4">
      <c r="A4" s="4" t="n">
        <v>46329</v>
      </c>
      <c r="B4">
        <f>"Q"&amp;ROUNDUP(MONTH(A4)/3,0)</f>
        <v/>
      </c>
      <c r="C4">
        <f>"Q"&amp;CHOOSE(MONTH(A4),4,4,4,1,1,1,2,2,2,3,3,3)</f>
        <v/>
      </c>
      <c r="D4">
        <f>"FY"&amp;(YEAR(A4)+(MONTH(A4)&gt;=4))-2000</f>
        <v/>
      </c>
      <c r="E4">
        <f>"Q"&amp;CHOOSE(MONTH(A4),2,2,2,3,3,3,4,4,4,1,1,1)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</cols>
  <sheetData>
    <row r="1">
      <c r="A1" s="3" t="inlineStr">
        <is>
          <t>Raw</t>
        </is>
      </c>
      <c r="B1" s="3" t="inlineStr">
        <is>
          <t>Hours =INT(A2/100)</t>
        </is>
      </c>
      <c r="C1" s="3" t="inlineStr">
        <is>
          <t>Minutes =MOD(A2,100)</t>
        </is>
      </c>
      <c r="D1" s="3" t="inlineStr">
        <is>
          <t>Time =TIME(INT(A2/100),MOD(A2,100),0)</t>
        </is>
      </c>
      <c r="E1" s="3" t="inlineStr">
        <is>
          <t>Shift length (to B6)</t>
        </is>
      </c>
    </row>
    <row r="2">
      <c r="A2" t="n">
        <v>930</v>
      </c>
      <c r="B2">
        <f>INT(A2/100)</f>
        <v/>
      </c>
      <c r="C2">
        <f>MOD(A2,100)</f>
        <v/>
      </c>
      <c r="D2" s="11">
        <f>TIME(INT(A2/100),MOD(A2,100),0)</f>
        <v/>
      </c>
      <c r="E2" s="8">
        <f>MOD(D6-D2,1)*24</f>
        <v/>
      </c>
    </row>
    <row r="3">
      <c r="A3" t="n">
        <v>1430</v>
      </c>
      <c r="B3">
        <f>INT(A3/100)</f>
        <v/>
      </c>
      <c r="C3">
        <f>MOD(A3,100)</f>
        <v/>
      </c>
      <c r="D3" s="11">
        <f>TIME(INT(A3/100),MOD(A3,100),0)</f>
        <v/>
      </c>
    </row>
    <row r="4">
      <c r="A4" t="n">
        <v>2245</v>
      </c>
      <c r="B4">
        <f>INT(A4/100)</f>
        <v/>
      </c>
      <c r="C4">
        <f>MOD(A4,100)</f>
        <v/>
      </c>
      <c r="D4" s="11">
        <f>TIME(INT(A4/100),MOD(A4,100),0)</f>
        <v/>
      </c>
    </row>
    <row r="5">
      <c r="A5" t="n">
        <v>5</v>
      </c>
      <c r="B5">
        <f>INT(A5/100)</f>
        <v/>
      </c>
      <c r="C5">
        <f>MOD(A5,100)</f>
        <v/>
      </c>
      <c r="D5" s="11">
        <f>TIME(INT(A5/100),MOD(A5,100),0)</f>
        <v/>
      </c>
    </row>
    <row r="6">
      <c r="A6" t="n">
        <v>1815</v>
      </c>
      <c r="B6">
        <f>INT(A6/100)</f>
        <v/>
      </c>
      <c r="C6">
        <f>MOD(A6,100)</f>
        <v/>
      </c>
      <c r="D6" s="11">
        <f>TIME(INT(A6/100),MOD(A6,100),0)</f>
        <v/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>
      <c r="A1" s="3" t="inlineStr">
        <is>
          <t>Value</t>
        </is>
      </c>
      <c r="B1" s="3" t="inlineStr">
        <is>
          <t>INT</t>
        </is>
      </c>
      <c r="C1" s="3" t="inlineStr">
        <is>
          <t>ROUND 0</t>
        </is>
      </c>
      <c r="D1" s="3" t="inlineStr">
        <is>
          <t>ROUNDUP 0</t>
        </is>
      </c>
      <c r="E1" s="3" t="inlineStr">
        <is>
          <t>ROUNDDOWN 0</t>
        </is>
      </c>
      <c r="F1" s="3" t="inlineStr">
        <is>
          <t>ROUND 2</t>
        </is>
      </c>
      <c r="G1" s="3" t="inlineStr">
        <is>
          <t>CEILING.MATH to 5</t>
        </is>
      </c>
      <c r="H1" s="3" t="inlineStr">
        <is>
          <t>FLOOR.MATH to 5</t>
        </is>
      </c>
    </row>
    <row r="2">
      <c r="A2" t="n">
        <v>7.456</v>
      </c>
      <c r="B2">
        <f>INT(A2)</f>
        <v/>
      </c>
      <c r="C2">
        <f>ROUND(A2,0)</f>
        <v/>
      </c>
      <c r="D2">
        <f>ROUNDUP(A2,0)</f>
        <v/>
      </c>
      <c r="E2">
        <f>ROUNDDOWN(A2,0)</f>
        <v/>
      </c>
      <c r="F2">
        <f>ROUND(A2,2)</f>
        <v/>
      </c>
      <c r="G2">
        <f>_xlfn.CEILING.MATH(A2,5)</f>
        <v/>
      </c>
      <c r="H2">
        <f>_xlfn.FLOOR.MATH(A2,5)</f>
        <v/>
      </c>
    </row>
    <row r="3">
      <c r="A3" t="n">
        <v>-7.456</v>
      </c>
      <c r="B3">
        <f>INT(A3)</f>
        <v/>
      </c>
      <c r="C3">
        <f>ROUND(A3,0)</f>
        <v/>
      </c>
      <c r="D3">
        <f>ROUNDUP(A3,0)</f>
        <v/>
      </c>
      <c r="E3">
        <f>ROUNDDOWN(A3,0)</f>
        <v/>
      </c>
      <c r="F3">
        <f>ROUND(A3,2)</f>
        <v/>
      </c>
      <c r="G3">
        <f>_xlfn.CEILING.MATH(A3,5)</f>
        <v/>
      </c>
      <c r="H3">
        <f>_xlfn.FLOOR.MATH(A3,5)</f>
        <v/>
      </c>
    </row>
    <row r="4">
      <c r="A4" t="n">
        <v>23.5</v>
      </c>
      <c r="B4">
        <f>INT(A4)</f>
        <v/>
      </c>
      <c r="C4">
        <f>ROUND(A4,0)</f>
        <v/>
      </c>
      <c r="D4">
        <f>ROUNDUP(A4,0)</f>
        <v/>
      </c>
      <c r="E4">
        <f>ROUNDDOWN(A4,0)</f>
        <v/>
      </c>
      <c r="F4">
        <f>ROUND(A4,2)</f>
        <v/>
      </c>
      <c r="G4">
        <f>_xlfn.CEILING.MATH(A4,5)</f>
        <v/>
      </c>
      <c r="H4">
        <f>_xlfn.FLOOR.MATH(A4,5)</f>
        <v/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</cols>
  <sheetData>
    <row r="1">
      <c r="A1" s="3" t="inlineStr">
        <is>
          <t>Store</t>
        </is>
      </c>
      <c r="B1" s="3" t="inlineStr">
        <is>
          <t>Profit / Loss</t>
        </is>
      </c>
      <c r="C1" s="3" t="inlineStr">
        <is>
          <t>Profit</t>
        </is>
      </c>
      <c r="D1" s="3" t="inlineStr">
        <is>
          <t>Loss</t>
        </is>
      </c>
    </row>
    <row r="2">
      <c r="A2" t="inlineStr">
        <is>
          <t>Pune</t>
        </is>
      </c>
      <c r="B2" t="n">
        <v>45200</v>
      </c>
      <c r="C2">
        <f>IF(B2&gt;0,B2,0)</f>
        <v/>
      </c>
      <c r="D2">
        <f>IF(B2&lt;0,ABS(B2),0)</f>
        <v/>
      </c>
    </row>
    <row r="3">
      <c r="A3" t="inlineStr">
        <is>
          <t>Delhi</t>
        </is>
      </c>
      <c r="B3" t="n">
        <v>-12800</v>
      </c>
      <c r="C3">
        <f>IF(B3&gt;0,B3,0)</f>
        <v/>
      </c>
      <c r="D3">
        <f>IF(B3&lt;0,ABS(B3),0)</f>
        <v/>
      </c>
    </row>
    <row r="4">
      <c r="A4" t="inlineStr">
        <is>
          <t>Kochi</t>
        </is>
      </c>
      <c r="B4" t="n">
        <v>3300</v>
      </c>
      <c r="C4">
        <f>IF(B4&gt;0,B4,0)</f>
        <v/>
      </c>
      <c r="D4">
        <f>IF(B4&lt;0,ABS(B4),0)</f>
        <v/>
      </c>
    </row>
    <row r="5">
      <c r="A5" t="inlineStr">
        <is>
          <t>Patna</t>
        </is>
      </c>
      <c r="B5" t="n">
        <v>-7600</v>
      </c>
      <c r="C5">
        <f>IF(B5&gt;0,B5,0)</f>
        <v/>
      </c>
      <c r="D5">
        <f>IF(B5&lt;0,ABS(B5),0)</f>
        <v/>
      </c>
    </row>
    <row r="6">
      <c r="A6" s="12" t="inlineStr">
        <is>
          <t>Total</t>
        </is>
      </c>
      <c r="B6" s="12">
        <f>SUM(B2:B5)</f>
        <v/>
      </c>
      <c r="C6" s="12">
        <f>SUM(C2:C5)</f>
        <v/>
      </c>
      <c r="D6" s="12">
        <f>SUM(D2:D5)</f>
        <v/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3" t="inlineStr">
        <is>
          <t>Qty</t>
        </is>
      </c>
      <c r="B1" s="3" t="inlineStr">
        <is>
          <t>Price</t>
        </is>
      </c>
      <c r="C1" s="3" t="inlineStr">
        <is>
          <t>Amount =Qty*Price</t>
        </is>
      </c>
      <c r="D1" s="3" t="inlineStr">
        <is>
          <t>With GST =Qty*Price*(1+GST_Rate)</t>
        </is>
      </c>
      <c r="F1" s="13" t="n">
        <v>0.18</v>
      </c>
    </row>
    <row r="2">
      <c r="A2" t="n">
        <v>4</v>
      </c>
      <c r="B2" t="n">
        <v>1250</v>
      </c>
      <c r="C2">
        <f>A2*B2</f>
        <v/>
      </c>
      <c r="D2" s="14">
        <f>A2*B2*(1+$F$1)</f>
        <v/>
      </c>
    </row>
    <row r="3">
      <c r="A3" t="n">
        <v>10</v>
      </c>
      <c r="B3" t="n">
        <v>299</v>
      </c>
      <c r="C3">
        <f>A3*B3</f>
        <v/>
      </c>
      <c r="D3" s="14">
        <f>A3*B3*(1+$F$1)</f>
        <v/>
      </c>
    </row>
    <row r="4">
      <c r="A4" t="n">
        <v>2</v>
      </c>
      <c r="B4" t="n">
        <v>8999</v>
      </c>
      <c r="C4">
        <f>A4*B4</f>
        <v/>
      </c>
      <c r="D4" s="14">
        <f>A4*B4*(1+$F$1)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2026-10-31T00:40:29Z</dcterms:created>
  <dcterms:modified xmlns:dcterms="http://purl.org/dc/terms/" xmlns:xsi="http://www.w3.org/2001/XMLSchema-instance" xsi:type="dcterms:W3CDTF">2026-10-31T00:40:29Z</dcterms:modified>
</cp:coreProperties>
</file>